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47 від 17.11.2025\"/>
    </mc:Choice>
  </mc:AlternateContent>
  <xr:revisionPtr revIDLastSave="0" documentId="13_ncr:1_{EC8171B9-EE69-45E8-A339-62C6AC5B33EB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TDSheet!$A$1:$S$120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7" i="1" l="1"/>
  <c r="O106" i="1"/>
  <c r="O97" i="1"/>
  <c r="O95" i="1"/>
  <c r="O102" i="1" s="1"/>
  <c r="O94" i="1"/>
  <c r="O92" i="1"/>
  <c r="O89" i="1"/>
  <c r="O78" i="1"/>
  <c r="O63" i="1"/>
  <c r="L47" i="1"/>
  <c r="L46" i="1"/>
  <c r="O105" i="1" l="1"/>
  <c r="O104" i="1"/>
  <c r="O67" i="1"/>
  <c r="O64" i="1"/>
  <c r="O62" i="1"/>
  <c r="O88" i="1" l="1"/>
  <c r="O87" i="1"/>
  <c r="O86" i="1"/>
  <c r="O85" i="1"/>
  <c r="R89" i="1" l="1"/>
  <c r="R78" i="1"/>
  <c r="O83" i="1"/>
  <c r="R83" i="1" s="1"/>
  <c r="R63" i="1"/>
  <c r="O81" i="1"/>
  <c r="O82" i="1" l="1"/>
  <c r="O93" i="1" l="1"/>
  <c r="R108" i="1" l="1"/>
  <c r="O101" i="1"/>
  <c r="R101" i="1" s="1"/>
  <c r="R98" i="1"/>
  <c r="R93" i="1"/>
  <c r="R97" i="1" l="1"/>
  <c r="R104" i="1" l="1"/>
  <c r="R77" i="1"/>
  <c r="R66" i="1"/>
  <c r="R65" i="1"/>
  <c r="R85" i="1"/>
  <c r="R107" i="1" l="1"/>
  <c r="R106" i="1"/>
  <c r="R94" i="1"/>
  <c r="R87" i="1"/>
  <c r="R64" i="1"/>
  <c r="R86" i="1" l="1"/>
  <c r="R105" i="1"/>
  <c r="N47" i="1"/>
  <c r="N46" i="1" l="1"/>
  <c r="L48" i="1"/>
  <c r="O53" i="1" s="1"/>
  <c r="N48" i="1"/>
  <c r="R92" i="1"/>
  <c r="O100" i="1"/>
  <c r="R100" i="1" s="1"/>
  <c r="R81" i="1"/>
  <c r="R62" i="1"/>
  <c r="O54" i="1" l="1"/>
  <c r="R54" i="1" s="1"/>
  <c r="R53" i="1"/>
  <c r="R88" i="1"/>
  <c r="R82" i="1" l="1"/>
  <c r="R67" i="1"/>
  <c r="R102" i="1" l="1"/>
  <c r="R95" i="1"/>
</calcChain>
</file>

<file path=xl/sharedStrings.xml><?xml version="1.0" encoding="utf-8"?>
<sst xmlns="http://schemas.openxmlformats.org/spreadsheetml/2006/main" count="215" uniqueCount="120">
  <si>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</si>
  <si>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</si>
  <si>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</si>
  <si>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</si>
  <si>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</si>
  <si>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</si>
  <si>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</si>
  <si>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</si>
  <si>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</si>
  <si>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</si>
  <si>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</si>
  <si>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</si>
  <si>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</si>
  <si>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</si>
  <si>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</si>
  <si>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</si>
  <si>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</si>
  <si>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</si>
  <si>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</si>
  <si>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</si>
  <si>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</si>
  <si>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</si>
  <si>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</si>
  <si>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</si>
  <si>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</si>
  <si>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</si>
  <si>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</si>
  <si>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</si>
  <si>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в галузі охорони здоров'я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</si>
  <si>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</si>
  <si>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</si>
  <si>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</si>
  <si>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</si>
  <si>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</si>
  <si>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</si>
  <si>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</si>
  <si>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</si>
  <si>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</si>
  <si>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</si>
  <si>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</si>
  <si>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</si>
  <si>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</si>
  <si>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</si>
  <si>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</si>
  <si>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</si>
  <si>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</si>
  <si>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</si>
  <si>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</si>
  <si>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</si>
  <si>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</si>
  <si>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</si>
  <si>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</si>
  <si>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</si>
  <si>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</si>
  <si>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</si>
  <si>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</si>
  <si>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</si>
  <si>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</si>
  <si>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</si>
  <si>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</si>
  <si>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</si>
  <si>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</si>
  <si>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</si>
  <si>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</si>
  <si>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</si>
  <si>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</si>
  <si>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</si>
  <si>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</si>
  <si>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</si>
  <si>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</si>
  <si>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</si>
  <si>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</si>
  <si>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</si>
  <si>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</si>
  <si>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</si>
  <si>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</si>
  <si>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</si>
  <si>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</si>
  <si>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</si>
  <si>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</si>
  <si>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</si>
  <si>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</si>
  <si>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</si>
  <si>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</si>
  <si>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</si>
  <si>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</si>
  <si>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</si>
  <si>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</si>
  <si>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</si>
  <si>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</si>
  <si>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</si>
  <si>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Вінницької міської ради</t>
  </si>
  <si>
    <t xml:space="preserve">Департаменту капітального будівництва Вінницької міської ради
</t>
  </si>
  <si>
    <t>Здійснення організації заходів з підготовки та реалізації інфраструктурних проектів будівництва в галузі охорони здоров'я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</si>
  <si>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</si>
  <si>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</si>
  <si>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</si>
  <si>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</si>
  <si>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</si>
  <si>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</si>
  <si>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</si>
  <si>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</si>
  <si>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</si>
  <si>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"_____"_________________</t>
  </si>
  <si>
    <t>Рішення Вінницької міської ради від 22.12.2023 №2009 "Про бюджет Вінницької міської територіальної громади на 2024 рік" , зі змінами</t>
  </si>
  <si>
    <t>Середні витрати на 1 кв.м будівництва об’єктів</t>
  </si>
  <si>
    <t>Рівень готовності проєктів будівництва на кінець року</t>
  </si>
  <si>
    <t xml:space="preserve">Директор департаменту фінансів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</si>
  <si>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</si>
  <si>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</si>
  <si>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</si>
  <si>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</si>
  <si>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Будівництво закладів охорони здоров'я</t>
  </si>
  <si>
    <t>Рішення Вінницької міської ради від 20.12.2024 №2621 "Про бюджет Вінницької міської територіальної громади на 2025 рік"</t>
  </si>
  <si>
    <t>Програма економічного і соціального розвитку Вінницької міської територіальної громади на 2025 рік</t>
  </si>
  <si>
    <t>10. Перелік місцевих / регіональних програм, що виконуються у складі бюджетної програми</t>
  </si>
  <si>
    <t>Обсяг бюджетних призначень/бюджетних асигнувань  -   45 400 000,0 гривень, у тому числі загального фонду -  0 гривень та спеціального фонду - 45 400 000,0 гривень</t>
  </si>
  <si>
    <r>
      <t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</t>
    </r>
    <r>
      <rPr>
        <sz val="8"/>
        <rFont val="Arial"/>
        <family val="2"/>
      </rPr>
      <t>, зі змінами. 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2620), зі змінами.</t>
    </r>
  </si>
  <si>
    <r>
      <t>Рішення Вінницької міської ради від 20.12.2024 №2621 "Про бюджет Вінницької міської територіальної громади на 2025 рік"</t>
    </r>
    <r>
      <rPr>
        <sz val="8"/>
        <rFont val="Arial"/>
        <family val="2"/>
      </rPr>
      <t>, зі змінами</t>
    </r>
  </si>
  <si>
    <t xml:space="preserve"> 17 листопада  2025   року №__47___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</si>
</sst>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0" x14ac:knownFonts="1"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left"/>
    </xf>
    <xf numFmtId="0" fontId="0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left" wrapText="1"/>
    </xf>
    <xf numFmtId="0" fontId="0" fillId="2" borderId="0" xfId="0" applyFont="1" applyFill="1" applyAlignment="1">
      <alignment horizontal="left" vertical="top" wrapText="1"/>
    </xf>
    <xf numFmtId="0" fontId="1" fillId="2" borderId="0" xfId="0" applyNumberFormat="1" applyFont="1" applyFill="1" applyAlignment="1">
      <alignment horizontal="left" wrapText="1"/>
    </xf>
    <xf numFmtId="0" fontId="0" fillId="2" borderId="1" xfId="0" applyNumberFormat="1" applyFont="1" applyFill="1" applyBorder="1" applyAlignment="1">
      <alignment horizontal="left" wrapText="1"/>
    </xf>
    <xf numFmtId="0" fontId="0" fillId="2" borderId="0" xfId="0" applyNumberFormat="1" applyFont="1" applyFill="1" applyAlignment="1">
      <alignment horizontal="left" wrapText="1"/>
    </xf>
    <xf numFmtId="1" fontId="1" fillId="2" borderId="6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3" fontId="0" fillId="2" borderId="4" xfId="0" applyNumberFormat="1" applyFont="1" applyFill="1" applyBorder="1" applyAlignment="1">
      <alignment horizontal="right" vertical="center" wrapText="1"/>
    </xf>
    <xf numFmtId="1" fontId="1" fillId="2" borderId="8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1" fontId="0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right" vertical="center" wrapText="1"/>
    </xf>
    <xf numFmtId="4" fontId="0" fillId="2" borderId="5" xfId="0" applyNumberFormat="1" applyFont="1" applyFill="1" applyBorder="1" applyAlignment="1">
      <alignment horizontal="right" vertical="center" wrapText="1"/>
    </xf>
    <xf numFmtId="3" fontId="0" fillId="2" borderId="5" xfId="0" applyNumberFormat="1" applyFont="1" applyFill="1" applyBorder="1" applyAlignment="1">
      <alignment horizontal="right" vertical="center" wrapText="1"/>
    </xf>
    <xf numFmtId="1" fontId="0" fillId="2" borderId="4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69" fontId="0" fillId="2" borderId="1" xfId="0" applyNumberFormat="1" applyFont="1" applyFill="1" applyBorder="1" applyAlignment="1">
      <alignment horizontal="right" vertical="center" wrapText="1"/>
    </xf>
    <xf numFmtId="169" fontId="0" fillId="2" borderId="4" xfId="0" applyNumberFormat="1" applyFont="1" applyFill="1" applyBorder="1" applyAlignment="1">
      <alignment horizontal="right" vertical="center" wrapText="1"/>
    </xf>
    <xf numFmtId="169" fontId="0" fillId="2" borderId="5" xfId="0" applyNumberFormat="1" applyFont="1" applyFill="1" applyBorder="1" applyAlignment="1">
      <alignment horizontal="right" vertical="center" wrapText="1"/>
    </xf>
    <xf numFmtId="168" fontId="0" fillId="2" borderId="1" xfId="0" applyNumberFormat="1" applyFont="1" applyFill="1" applyBorder="1" applyAlignment="1">
      <alignment horizontal="right" vertical="center" wrapText="1"/>
    </xf>
    <xf numFmtId="168" fontId="0" fillId="2" borderId="4" xfId="0" applyNumberFormat="1" applyFont="1" applyFill="1" applyBorder="1" applyAlignment="1">
      <alignment horizontal="right" vertical="center" wrapText="1"/>
    </xf>
    <xf numFmtId="168" fontId="0" fillId="2" borderId="5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0" fillId="2" borderId="2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NumberFormat="1" applyFont="1" applyFill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 wrapText="1"/>
    </xf>
    <xf numFmtId="0" fontId="7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65" fontId="1" fillId="2" borderId="0" xfId="0" applyNumberFormat="1" applyFont="1" applyFill="1" applyAlignment="1">
      <alignment horizontal="center" wrapText="1"/>
    </xf>
    <xf numFmtId="1" fontId="1" fillId="2" borderId="2" xfId="0" applyNumberFormat="1" applyFont="1" applyFill="1" applyBorder="1" applyAlignment="1">
      <alignment horizontal="center" wrapText="1"/>
    </xf>
    <xf numFmtId="166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left" wrapText="1"/>
    </xf>
    <xf numFmtId="167" fontId="1" fillId="2" borderId="2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horizontal="left" vertical="top"/>
    </xf>
    <xf numFmtId="0" fontId="1" fillId="2" borderId="0" xfId="0" applyNumberFormat="1" applyFont="1" applyFill="1" applyAlignment="1">
      <alignment horizontal="left" vertical="top" wrapText="1"/>
    </xf>
    <xf numFmtId="0" fontId="0" fillId="2" borderId="0" xfId="0" applyNumberFormat="1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left"/>
    </xf>
    <xf numFmtId="0" fontId="1" fillId="2" borderId="9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1" fillId="2" borderId="18" xfId="0" applyNumberFormat="1" applyFont="1" applyFill="1" applyBorder="1" applyAlignment="1"/>
    <xf numFmtId="0" fontId="1" fillId="2" borderId="11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2170%20&#1085;&#1072;%2031.10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2\&#1044;&#1086;&#1074;&#1110;&#1076;&#1082;&#1072;%20&#1087;&#1086;%201517322%20&#1085;&#1072;%202025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7320\1517322\&#1044;&#1086;&#1074;&#1110;&#1076;&#1082;&#1072;%20&#1087;&#1086;%201517322%20&#1085;&#1072;%2029.11.2024%20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>
        <row r="9">
          <cell r="F9">
            <v>400000</v>
          </cell>
        </row>
        <row r="17">
          <cell r="F17">
            <v>1</v>
          </cell>
        </row>
        <row r="28">
          <cell r="F28">
            <v>100</v>
          </cell>
        </row>
        <row r="31">
          <cell r="F31">
            <v>45000000</v>
          </cell>
        </row>
        <row r="33">
          <cell r="F33">
            <v>4127</v>
          </cell>
        </row>
        <row r="35">
          <cell r="F35">
            <v>372337875</v>
          </cell>
        </row>
        <row r="39">
          <cell r="F39">
            <v>1</v>
          </cell>
        </row>
        <row r="49">
          <cell r="F49">
            <v>0.81337621911281521</v>
          </cell>
        </row>
        <row r="50">
          <cell r="F50">
            <v>12.899173292537053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8">
          <cell r="F8">
            <v>0</v>
          </cell>
        </row>
        <row r="10">
          <cell r="F10">
            <v>0</v>
          </cell>
        </row>
        <row r="12">
          <cell r="F12">
            <v>1000000</v>
          </cell>
        </row>
        <row r="47">
          <cell r="F47">
            <v>33.333333333333336</v>
          </cell>
        </row>
        <row r="48">
          <cell r="F48">
            <v>6568.8671824322219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1258477</v>
          </cell>
        </row>
        <row r="24">
          <cell r="F24">
            <v>100</v>
          </cell>
        </row>
        <row r="25">
          <cell r="F25">
            <v>81.951117443281063</v>
          </cell>
        </row>
        <row r="26">
          <cell r="F26">
            <v>81.585287689795251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1535644</v>
          </cell>
        </row>
        <row r="28">
          <cell r="F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W120"/>
  <sheetViews>
    <sheetView tabSelected="1" view="pageBreakPreview" zoomScale="117" zoomScaleNormal="100" zoomScaleSheetLayoutView="117" workbookViewId="0">
      <selection activeCell="E20" sqref="E20:M20"/>
    </sheetView>
  </sheetViews>
  <sheetFormatPr defaultColWidth="10.6640625" defaultRowHeight="11.25" x14ac:dyDescent="0.2"/>
  <cols>
    <col min="1" max="1" width="3.5" style="2" customWidth="1"/>
    <col min="2" max="2" width="7.33203125" style="2" customWidth="1"/>
    <col min="3" max="12" width="11.33203125" style="2" customWidth="1"/>
    <col min="13" max="13" width="11.5" style="2" customWidth="1"/>
    <col min="14" max="15" width="11.33203125" style="2" customWidth="1"/>
    <col min="16" max="17" width="5.6640625" style="2" customWidth="1"/>
    <col min="18" max="18" width="11.5" style="2" customWidth="1"/>
    <col min="19" max="19" width="10.33203125" style="2" customWidth="1"/>
    <col min="20" max="16384" width="10.6640625" style="3"/>
  </cols>
  <sheetData>
    <row r="1" spans="1:19" s="2" customFormat="1" ht="11.25" customHeight="1" x14ac:dyDescent="0.2">
      <c r="N1" s="66" t="s">
        <v>0</v>
      </c>
      <c r="O1" s="66"/>
      <c r="P1" s="66"/>
      <c r="Q1" s="66"/>
      <c r="R1" s="66"/>
    </row>
    <row r="2" spans="1:19" s="2" customFormat="1" ht="12.75" customHeight="1" x14ac:dyDescent="0.2">
      <c r="N2" s="66" t="s">
        <v>1</v>
      </c>
      <c r="O2" s="66"/>
      <c r="P2" s="66"/>
      <c r="Q2" s="66"/>
      <c r="R2" s="66"/>
    </row>
    <row r="3" spans="1:19" s="2" customFormat="1" ht="18" customHeight="1" x14ac:dyDescent="0.2">
      <c r="N3" s="67" t="s">
        <v>2</v>
      </c>
      <c r="O3" s="67"/>
      <c r="P3" s="67"/>
      <c r="Q3" s="67"/>
      <c r="R3" s="67"/>
    </row>
    <row r="4" spans="1:19" s="2" customFormat="1" ht="12.75" customHeight="1" x14ac:dyDescent="0.2"/>
    <row r="5" spans="1:19" s="2" customFormat="1" ht="12.75" customHeight="1" x14ac:dyDescent="0.2">
      <c r="M5" s="68" t="s">
        <v>3</v>
      </c>
      <c r="N5" s="68"/>
      <c r="O5" s="68"/>
      <c r="P5" s="68"/>
      <c r="Q5" s="68"/>
      <c r="R5" s="68"/>
      <c r="S5" s="68"/>
    </row>
    <row r="6" spans="1:19" s="2" customFormat="1" ht="12.75" customHeight="1" x14ac:dyDescent="0.2">
      <c r="L6" s="31" t="s">
        <v>95</v>
      </c>
      <c r="M6" s="31"/>
      <c r="N6" s="31"/>
      <c r="O6" s="31"/>
      <c r="P6" s="31"/>
      <c r="Q6" s="31"/>
      <c r="R6" s="31"/>
      <c r="S6" s="69"/>
    </row>
    <row r="7" spans="1:19" s="2" customFormat="1" ht="12.75" customHeight="1" x14ac:dyDescent="0.2">
      <c r="L7" s="13" t="s">
        <v>92</v>
      </c>
      <c r="M7" s="13"/>
      <c r="N7" s="13"/>
      <c r="O7" s="13"/>
      <c r="P7" s="13"/>
      <c r="Q7" s="13"/>
      <c r="R7" s="13"/>
      <c r="S7" s="69"/>
    </row>
    <row r="8" spans="1:19" s="2" customFormat="1" ht="12.75" customHeight="1" x14ac:dyDescent="0.2">
      <c r="L8" s="2" t="s">
        <v>119</v>
      </c>
      <c r="Q8" s="3"/>
      <c r="R8" s="3"/>
      <c r="S8" s="69"/>
    </row>
    <row r="10" spans="1:19" ht="11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 x14ac:dyDescent="0.25">
      <c r="A11" s="70" t="s">
        <v>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3"/>
    </row>
    <row r="12" spans="1:19" ht="15.75" customHeight="1" x14ac:dyDescent="0.2">
      <c r="A12" s="71" t="s">
        <v>111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3"/>
    </row>
    <row r="16" spans="1:19" ht="11.25" customHeight="1" x14ac:dyDescent="0.2">
      <c r="A16" s="9" t="s">
        <v>5</v>
      </c>
      <c r="B16" s="72">
        <v>1500000</v>
      </c>
      <c r="C16" s="72"/>
      <c r="D16" s="3"/>
      <c r="E16" s="73" t="s">
        <v>6</v>
      </c>
      <c r="F16" s="73"/>
      <c r="G16" s="73"/>
      <c r="H16" s="73"/>
      <c r="I16" s="73"/>
      <c r="J16" s="73"/>
      <c r="K16" s="73"/>
      <c r="L16" s="73"/>
      <c r="M16" s="73"/>
      <c r="N16" s="3"/>
      <c r="O16" s="3"/>
      <c r="P16" s="74">
        <v>3084204</v>
      </c>
      <c r="Q16" s="74"/>
      <c r="R16" s="74"/>
      <c r="S16" s="3"/>
    </row>
    <row r="17" spans="1:19" s="2" customFormat="1" ht="44.25" customHeight="1" x14ac:dyDescent="0.2">
      <c r="A17" s="12" t="s">
        <v>7</v>
      </c>
      <c r="B17" s="75" t="s">
        <v>8</v>
      </c>
      <c r="C17" s="75"/>
      <c r="E17" s="60" t="s">
        <v>9</v>
      </c>
      <c r="F17" s="60"/>
      <c r="G17" s="60"/>
      <c r="H17" s="60"/>
      <c r="I17" s="60"/>
      <c r="J17" s="60"/>
      <c r="K17" s="60"/>
      <c r="L17" s="60"/>
      <c r="M17" s="60"/>
      <c r="P17" s="60" t="s">
        <v>10</v>
      </c>
      <c r="Q17" s="60"/>
      <c r="R17" s="60"/>
    </row>
    <row r="19" spans="1:19" ht="11.25" customHeight="1" x14ac:dyDescent="0.2">
      <c r="A19" s="9" t="s">
        <v>11</v>
      </c>
      <c r="B19" s="72">
        <v>1510000</v>
      </c>
      <c r="C19" s="72"/>
      <c r="D19" s="3"/>
      <c r="E19" s="73" t="s">
        <v>12</v>
      </c>
      <c r="F19" s="73"/>
      <c r="G19" s="73"/>
      <c r="H19" s="73"/>
      <c r="I19" s="73"/>
      <c r="J19" s="73"/>
      <c r="K19" s="73"/>
      <c r="L19" s="73"/>
      <c r="M19" s="73"/>
      <c r="N19" s="3"/>
      <c r="O19" s="3"/>
      <c r="P19" s="74">
        <v>3084204</v>
      </c>
      <c r="Q19" s="74"/>
      <c r="R19" s="74"/>
      <c r="S19" s="3"/>
    </row>
    <row r="20" spans="1:19" s="2" customFormat="1" ht="52.9" customHeight="1" x14ac:dyDescent="0.2">
      <c r="A20" s="12" t="s">
        <v>7</v>
      </c>
      <c r="B20" s="75" t="s">
        <v>8</v>
      </c>
      <c r="C20" s="75"/>
      <c r="E20" s="60" t="s">
        <v>13</v>
      </c>
      <c r="F20" s="60"/>
      <c r="G20" s="60"/>
      <c r="H20" s="60"/>
      <c r="I20" s="60"/>
      <c r="J20" s="60"/>
      <c r="K20" s="60"/>
      <c r="L20" s="60"/>
      <c r="M20" s="60"/>
      <c r="P20" s="60" t="s">
        <v>10</v>
      </c>
      <c r="Q20" s="60"/>
      <c r="R20" s="60"/>
    </row>
    <row r="22" spans="1:19" ht="11.25" customHeight="1" x14ac:dyDescent="0.2">
      <c r="A22" s="9" t="s">
        <v>14</v>
      </c>
      <c r="B22" s="76">
        <v>1512170</v>
      </c>
      <c r="C22" s="76"/>
      <c r="D22" s="3"/>
      <c r="E22" s="77">
        <v>2170</v>
      </c>
      <c r="F22" s="77"/>
      <c r="G22" s="3"/>
      <c r="H22" s="78">
        <v>763</v>
      </c>
      <c r="I22" s="78"/>
      <c r="J22" s="3"/>
      <c r="K22" s="79" t="s">
        <v>112</v>
      </c>
      <c r="L22" s="79"/>
      <c r="M22" s="79"/>
      <c r="N22" s="79"/>
      <c r="O22" s="3"/>
      <c r="P22" s="80">
        <v>253600000</v>
      </c>
      <c r="Q22" s="80"/>
      <c r="R22" s="80"/>
      <c r="S22" s="3"/>
    </row>
    <row r="23" spans="1:19" s="2" customFormat="1" ht="54.75" customHeight="1" x14ac:dyDescent="0.2">
      <c r="A23" s="11" t="s">
        <v>7</v>
      </c>
      <c r="B23" s="75" t="s">
        <v>8</v>
      </c>
      <c r="C23" s="75"/>
      <c r="E23" s="81" t="s">
        <v>15</v>
      </c>
      <c r="F23" s="81"/>
      <c r="H23" s="81" t="s">
        <v>16</v>
      </c>
      <c r="I23" s="81"/>
      <c r="K23" s="81" t="s">
        <v>17</v>
      </c>
      <c r="L23" s="81"/>
      <c r="M23" s="81"/>
      <c r="N23" s="81"/>
      <c r="P23" s="60" t="s">
        <v>18</v>
      </c>
      <c r="Q23" s="60"/>
      <c r="R23" s="60"/>
    </row>
    <row r="24" spans="1:19" ht="11.25" customHeight="1" x14ac:dyDescent="0.2">
      <c r="A24" s="9" t="s">
        <v>19</v>
      </c>
      <c r="B24" s="14" t="s">
        <v>116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3"/>
    </row>
    <row r="26" spans="1:19" ht="11.25" customHeight="1" x14ac:dyDescent="0.2">
      <c r="A26" s="82" t="s">
        <v>20</v>
      </c>
      <c r="B26" s="83" t="s">
        <v>21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3"/>
    </row>
    <row r="27" spans="1:19" ht="95.25" customHeight="1" x14ac:dyDescent="0.2">
      <c r="A27" s="3"/>
      <c r="B27" s="84" t="s">
        <v>117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3"/>
    </row>
    <row r="28" spans="1:19" ht="16.5" customHeight="1" x14ac:dyDescent="0.2">
      <c r="A28" s="9" t="s">
        <v>22</v>
      </c>
      <c r="B28" s="14" t="s">
        <v>23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3"/>
    </row>
    <row r="29" spans="1:19" ht="11.25" customHeight="1" x14ac:dyDescent="0.2">
      <c r="A29" s="85" t="s">
        <v>24</v>
      </c>
      <c r="B29" s="85"/>
      <c r="C29" s="86" t="s">
        <v>25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3"/>
    </row>
    <row r="30" spans="1:19" s="12" customFormat="1" ht="11.25" customHeight="1" x14ac:dyDescent="0.2">
      <c r="A30" s="87">
        <v>1</v>
      </c>
      <c r="B30" s="87"/>
      <c r="C30" s="15" t="s">
        <v>93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9" s="88" customFormat="1" ht="11.25" customHeight="1" x14ac:dyDescent="0.2"/>
    <row r="32" spans="1:19" s="88" customFormat="1" ht="11.25" customHeight="1" x14ac:dyDescent="0.2">
      <c r="A32" s="89" t="s">
        <v>26</v>
      </c>
      <c r="B32" s="90" t="s">
        <v>27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1:19" s="88" customFormat="1" ht="11.25" customHeight="1" x14ac:dyDescent="0.2">
      <c r="A33" s="12"/>
      <c r="B33" s="16" t="s">
        <v>28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9" ht="11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1.25" customHeight="1" x14ac:dyDescent="0.2">
      <c r="A35" s="9" t="s">
        <v>29</v>
      </c>
      <c r="B35" s="14" t="s">
        <v>30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3"/>
    </row>
    <row r="36" spans="1:19" s="2" customFormat="1" ht="7.5" customHeight="1" x14ac:dyDescent="0.2"/>
    <row r="37" spans="1:19" ht="11.25" customHeight="1" x14ac:dyDescent="0.2">
      <c r="A37" s="85" t="s">
        <v>24</v>
      </c>
      <c r="B37" s="85"/>
      <c r="C37" s="86" t="s">
        <v>31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3"/>
    </row>
    <row r="38" spans="1:19" s="12" customFormat="1" ht="11.25" customHeight="1" x14ac:dyDescent="0.2">
      <c r="A38" s="87">
        <v>1</v>
      </c>
      <c r="B38" s="87"/>
      <c r="C38" s="15" t="s">
        <v>32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9" s="12" customFormat="1" ht="11.25" customHeight="1" x14ac:dyDescent="0.2">
      <c r="A39" s="87">
        <v>2</v>
      </c>
      <c r="B39" s="87"/>
      <c r="C39" s="15" t="s">
        <v>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9" s="88" customFormat="1" ht="11.25" customHeight="1" x14ac:dyDescent="0.2">
      <c r="H40" s="91"/>
    </row>
    <row r="41" spans="1:19" s="88" customFormat="1" ht="11.25" customHeight="1" x14ac:dyDescent="0.2">
      <c r="A41" s="89" t="s">
        <v>33</v>
      </c>
      <c r="B41" s="14" t="s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89"/>
      <c r="O41" s="89" t="s">
        <v>35</v>
      </c>
      <c r="P41" s="90"/>
      <c r="Q41" s="90"/>
    </row>
    <row r="42" spans="1:19" s="88" customFormat="1" ht="3.75" customHeight="1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9" s="88" customFormat="1" ht="11.25" customHeight="1" x14ac:dyDescent="0.2">
      <c r="A43" s="93" t="s">
        <v>24</v>
      </c>
      <c r="B43" s="93"/>
      <c r="C43" s="94" t="s">
        <v>34</v>
      </c>
      <c r="D43" s="94"/>
      <c r="E43" s="94"/>
      <c r="F43" s="94"/>
      <c r="G43" s="94"/>
      <c r="H43" s="94"/>
      <c r="I43" s="94"/>
      <c r="J43" s="94" t="s">
        <v>36</v>
      </c>
      <c r="K43" s="94"/>
      <c r="L43" s="95" t="s">
        <v>37</v>
      </c>
      <c r="M43" s="95"/>
      <c r="N43" s="96" t="s">
        <v>38</v>
      </c>
      <c r="O43" s="96"/>
      <c r="P43" s="97"/>
      <c r="Q43" s="97"/>
      <c r="R43" s="97"/>
    </row>
    <row r="44" spans="1:19" s="88" customFormat="1" ht="11.25" customHeight="1" x14ac:dyDescent="0.2">
      <c r="A44" s="98"/>
      <c r="B44" s="99"/>
      <c r="C44" s="100"/>
      <c r="D44" s="101"/>
      <c r="E44" s="101"/>
      <c r="F44" s="101"/>
      <c r="G44" s="101"/>
      <c r="H44" s="101"/>
      <c r="I44" s="101"/>
      <c r="J44" s="100"/>
      <c r="K44" s="101"/>
      <c r="L44" s="102"/>
      <c r="M44" s="103"/>
      <c r="N44" s="104"/>
      <c r="O44" s="105"/>
      <c r="P44" s="97"/>
      <c r="Q44" s="97"/>
      <c r="R44" s="97"/>
    </row>
    <row r="45" spans="1:19" s="88" customFormat="1" ht="11.25" customHeight="1" x14ac:dyDescent="0.2">
      <c r="A45" s="17">
        <v>1</v>
      </c>
      <c r="B45" s="17"/>
      <c r="C45" s="18">
        <v>2</v>
      </c>
      <c r="D45" s="18"/>
      <c r="E45" s="18"/>
      <c r="F45" s="18"/>
      <c r="G45" s="18"/>
      <c r="H45" s="18"/>
      <c r="I45" s="18"/>
      <c r="J45" s="19">
        <v>3</v>
      </c>
      <c r="K45" s="19"/>
      <c r="L45" s="19">
        <v>4</v>
      </c>
      <c r="M45" s="19"/>
      <c r="N45" s="20">
        <v>5</v>
      </c>
      <c r="O45" s="20"/>
      <c r="P45" s="106"/>
      <c r="Q45" s="106"/>
      <c r="R45" s="106"/>
    </row>
    <row r="46" spans="1:19" s="88" customFormat="1" ht="11.25" customHeight="1" x14ac:dyDescent="0.2">
      <c r="A46" s="21">
        <v>1</v>
      </c>
      <c r="B46" s="21"/>
      <c r="C46" s="22" t="s">
        <v>39</v>
      </c>
      <c r="D46" s="22"/>
      <c r="E46" s="22"/>
      <c r="F46" s="22"/>
      <c r="G46" s="22"/>
      <c r="H46" s="22"/>
      <c r="I46" s="22"/>
      <c r="J46" s="23"/>
      <c r="K46" s="23"/>
      <c r="L46" s="24">
        <f>[1]показники!$F$9</f>
        <v>400000</v>
      </c>
      <c r="M46" s="24"/>
      <c r="N46" s="24">
        <f>L46</f>
        <v>400000</v>
      </c>
      <c r="O46" s="24"/>
      <c r="P46" s="107"/>
      <c r="Q46" s="107"/>
      <c r="R46" s="107"/>
    </row>
    <row r="47" spans="1:19" s="88" customFormat="1" ht="12.75" customHeight="1" x14ac:dyDescent="0.2">
      <c r="A47" s="21">
        <v>2</v>
      </c>
      <c r="B47" s="21"/>
      <c r="C47" s="22" t="s">
        <v>97</v>
      </c>
      <c r="D47" s="22"/>
      <c r="E47" s="22"/>
      <c r="F47" s="22"/>
      <c r="G47" s="22"/>
      <c r="H47" s="22"/>
      <c r="I47" s="22"/>
      <c r="J47" s="23"/>
      <c r="K47" s="23"/>
      <c r="L47" s="24">
        <f>[1]показники!$F$31</f>
        <v>45000000</v>
      </c>
      <c r="M47" s="24"/>
      <c r="N47" s="24">
        <f>L47</f>
        <v>45000000</v>
      </c>
      <c r="O47" s="24"/>
      <c r="P47" s="107"/>
      <c r="Q47" s="107"/>
      <c r="R47" s="107"/>
    </row>
    <row r="48" spans="1:19" s="88" customFormat="1" ht="11.25" customHeight="1" x14ac:dyDescent="0.2">
      <c r="A48" s="25" t="s">
        <v>38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>
        <f>L46+L47</f>
        <v>45400000</v>
      </c>
      <c r="M48" s="27"/>
      <c r="N48" s="26">
        <f>N46+N47</f>
        <v>45400000</v>
      </c>
      <c r="O48" s="26"/>
      <c r="P48" s="108"/>
      <c r="Q48" s="108"/>
      <c r="R48" s="108"/>
    </row>
    <row r="49" spans="1:19" s="88" customFormat="1" ht="11.25" customHeight="1" x14ac:dyDescent="0.2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9" s="88" customFormat="1" ht="11.25" customHeight="1" thickBot="1" x14ac:dyDescent="0.25">
      <c r="A50" s="110" t="s">
        <v>115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S50" s="89" t="s">
        <v>35</v>
      </c>
    </row>
    <row r="51" spans="1:19" s="114" customFormat="1" ht="11.25" customHeight="1" thickBot="1" x14ac:dyDescent="0.25">
      <c r="A51" s="111" t="s">
        <v>24</v>
      </c>
      <c r="B51" s="111"/>
      <c r="C51" s="112" t="s">
        <v>40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 t="s">
        <v>36</v>
      </c>
      <c r="N51" s="112"/>
      <c r="O51" s="112" t="s">
        <v>37</v>
      </c>
      <c r="P51" s="112"/>
      <c r="Q51" s="112"/>
      <c r="R51" s="113" t="s">
        <v>38</v>
      </c>
      <c r="S51" s="113"/>
    </row>
    <row r="52" spans="1:19" s="114" customFormat="1" ht="11.25" customHeight="1" x14ac:dyDescent="0.2">
      <c r="A52" s="17">
        <v>1</v>
      </c>
      <c r="B52" s="17"/>
      <c r="C52" s="19">
        <v>2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3</v>
      </c>
      <c r="N52" s="19"/>
      <c r="O52" s="19">
        <v>4</v>
      </c>
      <c r="P52" s="19"/>
      <c r="Q52" s="19"/>
      <c r="R52" s="20">
        <v>5</v>
      </c>
      <c r="S52" s="20"/>
    </row>
    <row r="53" spans="1:19" s="88" customFormat="1" ht="11.25" customHeight="1" x14ac:dyDescent="0.2">
      <c r="A53" s="21">
        <v>1</v>
      </c>
      <c r="B53" s="21"/>
      <c r="C53" s="22" t="s">
        <v>114</v>
      </c>
      <c r="D53" s="22"/>
      <c r="E53" s="22"/>
      <c r="F53" s="22"/>
      <c r="G53" s="22"/>
      <c r="H53" s="22"/>
      <c r="I53" s="22"/>
      <c r="J53" s="22"/>
      <c r="K53" s="22"/>
      <c r="L53" s="22"/>
      <c r="M53" s="23"/>
      <c r="N53" s="23"/>
      <c r="O53" s="32">
        <f>L48</f>
        <v>45400000</v>
      </c>
      <c r="P53" s="32"/>
      <c r="Q53" s="32"/>
      <c r="R53" s="24">
        <f>O53</f>
        <v>45400000</v>
      </c>
      <c r="S53" s="24"/>
    </row>
    <row r="54" spans="1:19" ht="11.25" customHeight="1" x14ac:dyDescent="0.2">
      <c r="A54" s="28"/>
      <c r="B54" s="28"/>
      <c r="C54" s="25" t="s">
        <v>38</v>
      </c>
      <c r="D54" s="25"/>
      <c r="E54" s="25"/>
      <c r="F54" s="25"/>
      <c r="G54" s="25"/>
      <c r="H54" s="25"/>
      <c r="I54" s="25"/>
      <c r="J54" s="25"/>
      <c r="K54" s="25"/>
      <c r="L54" s="25"/>
      <c r="M54" s="29"/>
      <c r="N54" s="29"/>
      <c r="O54" s="26">
        <f>O53</f>
        <v>45400000</v>
      </c>
      <c r="P54" s="26"/>
      <c r="Q54" s="26"/>
      <c r="R54" s="30">
        <f>O54</f>
        <v>45400000</v>
      </c>
      <c r="S54" s="30"/>
    </row>
    <row r="56" spans="1:19" ht="11.25" customHeight="1" x14ac:dyDescent="0.2">
      <c r="A56" s="31" t="s">
        <v>41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1:19" ht="3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23.25" customHeight="1" x14ac:dyDescent="0.2">
      <c r="A58" s="34" t="s">
        <v>24</v>
      </c>
      <c r="B58" s="34"/>
      <c r="C58" s="35" t="s">
        <v>42</v>
      </c>
      <c r="D58" s="35"/>
      <c r="E58" s="35"/>
      <c r="F58" s="35"/>
      <c r="G58" s="35"/>
      <c r="H58" s="35"/>
      <c r="I58" s="8" t="s">
        <v>43</v>
      </c>
      <c r="J58" s="36" t="s">
        <v>44</v>
      </c>
      <c r="K58" s="36"/>
      <c r="L58" s="36"/>
      <c r="M58" s="37" t="s">
        <v>36</v>
      </c>
      <c r="N58" s="37"/>
      <c r="O58" s="37" t="s">
        <v>37</v>
      </c>
      <c r="P58" s="37"/>
      <c r="Q58" s="37"/>
      <c r="R58" s="38" t="s">
        <v>38</v>
      </c>
      <c r="S58" s="38"/>
    </row>
    <row r="59" spans="1:19" ht="11.25" customHeight="1" x14ac:dyDescent="0.2">
      <c r="A59" s="17">
        <v>1</v>
      </c>
      <c r="B59" s="17"/>
      <c r="C59" s="18">
        <v>2</v>
      </c>
      <c r="D59" s="18"/>
      <c r="E59" s="18"/>
      <c r="F59" s="18"/>
      <c r="G59" s="18"/>
      <c r="H59" s="18"/>
      <c r="I59" s="10">
        <v>3</v>
      </c>
      <c r="J59" s="18">
        <v>4</v>
      </c>
      <c r="K59" s="18"/>
      <c r="L59" s="18"/>
      <c r="M59" s="33">
        <v>5</v>
      </c>
      <c r="N59" s="33"/>
      <c r="O59" s="33">
        <v>6</v>
      </c>
      <c r="P59" s="33"/>
      <c r="Q59" s="33"/>
      <c r="R59" s="20">
        <v>7</v>
      </c>
      <c r="S59" s="20"/>
    </row>
    <row r="60" spans="1:19" s="115" customFormat="1" ht="11.25" customHeight="1" x14ac:dyDescent="0.2">
      <c r="A60" s="39">
        <v>1</v>
      </c>
      <c r="B60" s="39"/>
      <c r="C60" s="40" t="s">
        <v>39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s="115" customFormat="1" ht="9.75" customHeight="1" x14ac:dyDescent="0.2">
      <c r="A61" s="41">
        <v>1</v>
      </c>
      <c r="B61" s="41"/>
      <c r="C61" s="42" t="s">
        <v>45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</row>
    <row r="62" spans="1:19" s="115" customFormat="1" ht="0.75" hidden="1" customHeight="1" x14ac:dyDescent="0.2">
      <c r="A62" s="43"/>
      <c r="B62" s="43"/>
      <c r="C62" s="44" t="s">
        <v>46</v>
      </c>
      <c r="D62" s="44"/>
      <c r="E62" s="44"/>
      <c r="F62" s="44"/>
      <c r="G62" s="44"/>
      <c r="H62" s="44"/>
      <c r="I62" s="1" t="s">
        <v>47</v>
      </c>
      <c r="J62" s="44" t="s">
        <v>113</v>
      </c>
      <c r="K62" s="44"/>
      <c r="L62" s="44"/>
      <c r="M62" s="23"/>
      <c r="N62" s="23"/>
      <c r="O62" s="24">
        <f>[2]показники!$F$8</f>
        <v>0</v>
      </c>
      <c r="P62" s="24"/>
      <c r="Q62" s="24"/>
      <c r="R62" s="24">
        <f t="shared" ref="R62:R67" si="0">O62</f>
        <v>0</v>
      </c>
      <c r="S62" s="24"/>
    </row>
    <row r="63" spans="1:19" s="115" customFormat="1" ht="51" customHeight="1" x14ac:dyDescent="0.2">
      <c r="A63" s="43"/>
      <c r="B63" s="43"/>
      <c r="C63" s="44" t="s">
        <v>48</v>
      </c>
      <c r="D63" s="44"/>
      <c r="E63" s="44"/>
      <c r="F63" s="44"/>
      <c r="G63" s="44"/>
      <c r="H63" s="44"/>
      <c r="I63" s="1" t="s">
        <v>47</v>
      </c>
      <c r="J63" s="44" t="s">
        <v>113</v>
      </c>
      <c r="K63" s="44"/>
      <c r="L63" s="44"/>
      <c r="M63" s="23"/>
      <c r="N63" s="23"/>
      <c r="O63" s="24">
        <f>[1]показники!$F$9</f>
        <v>400000</v>
      </c>
      <c r="P63" s="23"/>
      <c r="Q63" s="23"/>
      <c r="R63" s="24">
        <f t="shared" si="0"/>
        <v>400000</v>
      </c>
      <c r="S63" s="23"/>
    </row>
    <row r="64" spans="1:19" s="115" customFormat="1" ht="21.75" hidden="1" customHeight="1" x14ac:dyDescent="0.2">
      <c r="A64" s="43"/>
      <c r="B64" s="43"/>
      <c r="C64" s="44" t="s">
        <v>49</v>
      </c>
      <c r="D64" s="44"/>
      <c r="E64" s="44"/>
      <c r="F64" s="44"/>
      <c r="G64" s="44"/>
      <c r="H64" s="44"/>
      <c r="I64" s="1" t="s">
        <v>50</v>
      </c>
      <c r="J64" s="44" t="s">
        <v>51</v>
      </c>
      <c r="K64" s="44"/>
      <c r="L64" s="44"/>
      <c r="M64" s="23"/>
      <c r="N64" s="23"/>
      <c r="O64" s="56">
        <f>[2]показники!$F$10</f>
        <v>0</v>
      </c>
      <c r="P64" s="56"/>
      <c r="Q64" s="56"/>
      <c r="R64" s="45">
        <f t="shared" si="0"/>
        <v>0</v>
      </c>
      <c r="S64" s="46"/>
    </row>
    <row r="65" spans="1:19" s="115" customFormat="1" ht="42.75" hidden="1" customHeight="1" x14ac:dyDescent="0.2">
      <c r="A65" s="43"/>
      <c r="B65" s="43"/>
      <c r="C65" s="44" t="s">
        <v>48</v>
      </c>
      <c r="D65" s="44"/>
      <c r="E65" s="44"/>
      <c r="F65" s="44"/>
      <c r="G65" s="44"/>
      <c r="H65" s="44"/>
      <c r="I65" s="1" t="s">
        <v>47</v>
      </c>
      <c r="J65" s="44" t="s">
        <v>52</v>
      </c>
      <c r="K65" s="44"/>
      <c r="L65" s="44"/>
      <c r="M65" s="23"/>
      <c r="N65" s="23"/>
      <c r="O65" s="23"/>
      <c r="P65" s="23"/>
      <c r="Q65" s="23"/>
      <c r="R65" s="32">
        <f t="shared" si="0"/>
        <v>0</v>
      </c>
      <c r="S65" s="47"/>
    </row>
    <row r="66" spans="1:19" s="115" customFormat="1" ht="42.75" hidden="1" customHeight="1" x14ac:dyDescent="0.2">
      <c r="A66" s="43"/>
      <c r="B66" s="43"/>
      <c r="C66" s="44" t="s">
        <v>53</v>
      </c>
      <c r="D66" s="44"/>
      <c r="E66" s="44"/>
      <c r="F66" s="44"/>
      <c r="G66" s="44"/>
      <c r="H66" s="44"/>
      <c r="I66" s="1"/>
      <c r="J66" s="44" t="s">
        <v>52</v>
      </c>
      <c r="K66" s="44"/>
      <c r="L66" s="44"/>
      <c r="M66" s="23"/>
      <c r="N66" s="23"/>
      <c r="O66" s="23"/>
      <c r="P66" s="23"/>
      <c r="Q66" s="23"/>
      <c r="R66" s="32">
        <f t="shared" si="0"/>
        <v>0</v>
      </c>
      <c r="S66" s="47"/>
    </row>
    <row r="67" spans="1:19" s="115" customFormat="1" ht="11.25" hidden="1" customHeight="1" x14ac:dyDescent="0.2">
      <c r="A67" s="43"/>
      <c r="B67" s="43"/>
      <c r="C67" s="44" t="s">
        <v>54</v>
      </c>
      <c r="D67" s="44"/>
      <c r="E67" s="44"/>
      <c r="F67" s="44"/>
      <c r="G67" s="44"/>
      <c r="H67" s="44"/>
      <c r="I67" s="1" t="s">
        <v>47</v>
      </c>
      <c r="J67" s="44" t="s">
        <v>55</v>
      </c>
      <c r="K67" s="44"/>
      <c r="L67" s="44"/>
      <c r="M67" s="23"/>
      <c r="N67" s="23"/>
      <c r="O67" s="24">
        <f>[2]показники!$F$12</f>
        <v>1000000</v>
      </c>
      <c r="P67" s="24"/>
      <c r="Q67" s="24"/>
      <c r="R67" s="32">
        <f t="shared" si="0"/>
        <v>1000000</v>
      </c>
      <c r="S67" s="47"/>
    </row>
    <row r="68" spans="1:19" s="115" customFormat="1" ht="21.75" hidden="1" customHeight="1" x14ac:dyDescent="0.2">
      <c r="A68" s="43"/>
      <c r="B68" s="43"/>
      <c r="C68" s="44" t="s">
        <v>49</v>
      </c>
      <c r="D68" s="44"/>
      <c r="E68" s="44"/>
      <c r="F68" s="44"/>
      <c r="G68" s="44"/>
      <c r="H68" s="44"/>
      <c r="I68" s="1" t="s">
        <v>50</v>
      </c>
      <c r="J68" s="44" t="s">
        <v>51</v>
      </c>
      <c r="K68" s="44"/>
      <c r="L68" s="44"/>
      <c r="M68" s="23"/>
      <c r="N68" s="23"/>
      <c r="O68" s="23"/>
      <c r="P68" s="23"/>
      <c r="Q68" s="23"/>
      <c r="R68" s="23"/>
      <c r="S68" s="23"/>
    </row>
    <row r="69" spans="1:19" s="115" customFormat="1" ht="21.75" hidden="1" customHeight="1" x14ac:dyDescent="0.2">
      <c r="A69" s="43"/>
      <c r="B69" s="43"/>
      <c r="C69" s="44" t="s">
        <v>49</v>
      </c>
      <c r="D69" s="44"/>
      <c r="E69" s="44"/>
      <c r="F69" s="44"/>
      <c r="G69" s="44"/>
      <c r="H69" s="44"/>
      <c r="I69" s="1" t="s">
        <v>50</v>
      </c>
      <c r="J69" s="44" t="s">
        <v>51</v>
      </c>
      <c r="K69" s="44"/>
      <c r="L69" s="44"/>
      <c r="M69" s="23"/>
      <c r="N69" s="23"/>
      <c r="O69" s="23"/>
      <c r="P69" s="23"/>
      <c r="Q69" s="23"/>
      <c r="R69" s="23"/>
      <c r="S69" s="23"/>
    </row>
    <row r="70" spans="1:19" s="115" customFormat="1" ht="42.75" hidden="1" customHeight="1" x14ac:dyDescent="0.2">
      <c r="A70" s="43"/>
      <c r="B70" s="43"/>
      <c r="C70" s="44" t="s">
        <v>46</v>
      </c>
      <c r="D70" s="44"/>
      <c r="E70" s="44"/>
      <c r="F70" s="44"/>
      <c r="G70" s="44"/>
      <c r="H70" s="44"/>
      <c r="I70" s="1" t="s">
        <v>47</v>
      </c>
      <c r="J70" s="44" t="s">
        <v>56</v>
      </c>
      <c r="K70" s="44"/>
      <c r="L70" s="44"/>
      <c r="M70" s="23"/>
      <c r="N70" s="23"/>
      <c r="O70" s="23"/>
      <c r="P70" s="23"/>
      <c r="Q70" s="23"/>
      <c r="R70" s="23"/>
      <c r="S70" s="23"/>
    </row>
    <row r="71" spans="1:19" s="115" customFormat="1" ht="11.25" hidden="1" customHeight="1" x14ac:dyDescent="0.2">
      <c r="A71" s="43"/>
      <c r="B71" s="43"/>
      <c r="C71" s="44" t="s">
        <v>57</v>
      </c>
      <c r="D71" s="44"/>
      <c r="E71" s="44"/>
      <c r="F71" s="44"/>
      <c r="G71" s="44"/>
      <c r="H71" s="44"/>
      <c r="I71" s="1" t="s">
        <v>47</v>
      </c>
      <c r="J71" s="44" t="s">
        <v>58</v>
      </c>
      <c r="K71" s="44"/>
      <c r="L71" s="44"/>
      <c r="M71" s="23"/>
      <c r="N71" s="23"/>
      <c r="O71" s="23"/>
      <c r="P71" s="23"/>
      <c r="Q71" s="23"/>
      <c r="R71" s="23"/>
      <c r="S71" s="23"/>
    </row>
    <row r="72" spans="1:19" s="115" customFormat="1" ht="21.75" hidden="1" customHeight="1" x14ac:dyDescent="0.2">
      <c r="A72" s="43"/>
      <c r="B72" s="43"/>
      <c r="C72" s="44" t="s">
        <v>49</v>
      </c>
      <c r="D72" s="44"/>
      <c r="E72" s="44"/>
      <c r="F72" s="44"/>
      <c r="G72" s="44"/>
      <c r="H72" s="44"/>
      <c r="I72" s="1" t="s">
        <v>50</v>
      </c>
      <c r="J72" s="44" t="s">
        <v>51</v>
      </c>
      <c r="K72" s="44"/>
      <c r="L72" s="44"/>
      <c r="M72" s="23"/>
      <c r="N72" s="23"/>
      <c r="O72" s="23"/>
      <c r="P72" s="23"/>
      <c r="Q72" s="23"/>
      <c r="R72" s="23"/>
      <c r="S72" s="23"/>
    </row>
    <row r="73" spans="1:19" s="115" customFormat="1" ht="42.75" hidden="1" customHeight="1" x14ac:dyDescent="0.2">
      <c r="A73" s="43"/>
      <c r="B73" s="43"/>
      <c r="C73" s="44" t="s">
        <v>59</v>
      </c>
      <c r="D73" s="44"/>
      <c r="E73" s="44"/>
      <c r="F73" s="44"/>
      <c r="G73" s="44"/>
      <c r="H73" s="44"/>
      <c r="I73" s="1" t="s">
        <v>47</v>
      </c>
      <c r="J73" s="44" t="s">
        <v>52</v>
      </c>
      <c r="K73" s="44"/>
      <c r="L73" s="44"/>
      <c r="M73" s="23"/>
      <c r="N73" s="23"/>
      <c r="O73" s="23"/>
      <c r="P73" s="23"/>
      <c r="Q73" s="23"/>
      <c r="R73" s="23"/>
      <c r="S73" s="23"/>
    </row>
    <row r="74" spans="1:19" s="115" customFormat="1" ht="42.75" hidden="1" customHeight="1" x14ac:dyDescent="0.2">
      <c r="A74" s="43"/>
      <c r="B74" s="43"/>
      <c r="C74" s="44" t="s">
        <v>60</v>
      </c>
      <c r="D74" s="44"/>
      <c r="E74" s="44"/>
      <c r="F74" s="44"/>
      <c r="G74" s="44"/>
      <c r="H74" s="44"/>
      <c r="I74" s="1" t="s">
        <v>47</v>
      </c>
      <c r="J74" s="44" t="s">
        <v>52</v>
      </c>
      <c r="K74" s="44"/>
      <c r="L74" s="44"/>
      <c r="M74" s="23"/>
      <c r="N74" s="23"/>
      <c r="O74" s="23"/>
      <c r="P74" s="23"/>
      <c r="Q74" s="23"/>
      <c r="R74" s="23"/>
      <c r="S74" s="23"/>
    </row>
    <row r="75" spans="1:19" s="115" customFormat="1" ht="32.25" hidden="1" customHeight="1" x14ac:dyDescent="0.2">
      <c r="A75" s="43"/>
      <c r="B75" s="43"/>
      <c r="C75" s="44" t="s">
        <v>61</v>
      </c>
      <c r="D75" s="44"/>
      <c r="E75" s="44"/>
      <c r="F75" s="44"/>
      <c r="G75" s="44"/>
      <c r="H75" s="44"/>
      <c r="I75" s="1" t="s">
        <v>47</v>
      </c>
      <c r="J75" s="44" t="s">
        <v>62</v>
      </c>
      <c r="K75" s="44"/>
      <c r="L75" s="44"/>
      <c r="M75" s="23"/>
      <c r="N75" s="23"/>
      <c r="O75" s="23"/>
      <c r="P75" s="23"/>
      <c r="Q75" s="23"/>
      <c r="R75" s="23"/>
      <c r="S75" s="23"/>
    </row>
    <row r="76" spans="1:19" s="115" customFormat="1" ht="11.25" customHeight="1" x14ac:dyDescent="0.2">
      <c r="A76" s="41">
        <v>2</v>
      </c>
      <c r="B76" s="41"/>
      <c r="C76" s="42" t="s">
        <v>63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spans="1:19" s="115" customFormat="1" ht="48" hidden="1" customHeight="1" x14ac:dyDescent="0.2">
      <c r="A77" s="43"/>
      <c r="B77" s="43"/>
      <c r="C77" s="44" t="s">
        <v>64</v>
      </c>
      <c r="D77" s="44"/>
      <c r="E77" s="44"/>
      <c r="F77" s="44"/>
      <c r="G77" s="44"/>
      <c r="H77" s="44"/>
      <c r="I77" s="1" t="s">
        <v>65</v>
      </c>
      <c r="J77" s="44" t="s">
        <v>104</v>
      </c>
      <c r="K77" s="44"/>
      <c r="L77" s="44"/>
      <c r="M77" s="23"/>
      <c r="N77" s="23"/>
      <c r="O77" s="41">
        <v>0</v>
      </c>
      <c r="P77" s="41"/>
      <c r="Q77" s="41"/>
      <c r="R77" s="41">
        <f>O77</f>
        <v>0</v>
      </c>
      <c r="S77" s="41"/>
    </row>
    <row r="78" spans="1:19" s="115" customFormat="1" ht="48.75" customHeight="1" x14ac:dyDescent="0.2">
      <c r="A78" s="43"/>
      <c r="B78" s="43"/>
      <c r="C78" s="44" t="s">
        <v>66</v>
      </c>
      <c r="D78" s="44"/>
      <c r="E78" s="44"/>
      <c r="F78" s="44"/>
      <c r="G78" s="44"/>
      <c r="H78" s="44"/>
      <c r="I78" s="1" t="s">
        <v>65</v>
      </c>
      <c r="J78" s="44" t="s">
        <v>113</v>
      </c>
      <c r="K78" s="44"/>
      <c r="L78" s="44"/>
      <c r="M78" s="23"/>
      <c r="N78" s="23"/>
      <c r="O78" s="23">
        <f>[1]показники!$F$17</f>
        <v>1</v>
      </c>
      <c r="P78" s="23"/>
      <c r="Q78" s="23"/>
      <c r="R78" s="23">
        <f>O78</f>
        <v>1</v>
      </c>
      <c r="S78" s="23"/>
    </row>
    <row r="79" spans="1:19" s="115" customFormat="1" ht="47.25" hidden="1" customHeight="1" x14ac:dyDescent="0.2">
      <c r="A79" s="43"/>
      <c r="B79" s="43"/>
      <c r="C79" s="44" t="s">
        <v>67</v>
      </c>
      <c r="D79" s="44"/>
      <c r="E79" s="44"/>
      <c r="F79" s="44"/>
      <c r="G79" s="44"/>
      <c r="H79" s="44"/>
      <c r="I79" s="1" t="s">
        <v>65</v>
      </c>
      <c r="J79" s="44" t="s">
        <v>104</v>
      </c>
      <c r="K79" s="44"/>
      <c r="L79" s="44"/>
      <c r="M79" s="23"/>
      <c r="N79" s="23"/>
      <c r="O79" s="23"/>
      <c r="P79" s="23"/>
      <c r="Q79" s="23"/>
      <c r="R79" s="23"/>
      <c r="S79" s="23"/>
    </row>
    <row r="80" spans="1:19" s="115" customFormat="1" ht="11.25" customHeight="1" x14ac:dyDescent="0.2">
      <c r="A80" s="41">
        <v>3</v>
      </c>
      <c r="B80" s="41"/>
      <c r="C80" s="42" t="s">
        <v>68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</row>
    <row r="81" spans="1:23" s="115" customFormat="1" ht="11.25" hidden="1" customHeight="1" x14ac:dyDescent="0.2">
      <c r="A81" s="43"/>
      <c r="B81" s="43"/>
      <c r="C81" s="44" t="s">
        <v>69</v>
      </c>
      <c r="D81" s="44"/>
      <c r="E81" s="44"/>
      <c r="F81" s="44"/>
      <c r="G81" s="44"/>
      <c r="H81" s="44"/>
      <c r="I81" s="1" t="s">
        <v>47</v>
      </c>
      <c r="J81" s="44" t="s">
        <v>70</v>
      </c>
      <c r="K81" s="44"/>
      <c r="L81" s="44"/>
      <c r="M81" s="23"/>
      <c r="N81" s="23"/>
      <c r="O81" s="24" t="e">
        <f>O62/O77</f>
        <v>#DIV/0!</v>
      </c>
      <c r="P81" s="24"/>
      <c r="Q81" s="24"/>
      <c r="R81" s="24" t="e">
        <f>O81</f>
        <v>#DIV/0!</v>
      </c>
      <c r="S81" s="24"/>
    </row>
    <row r="82" spans="1:23" s="115" customFormat="1" ht="11.25" customHeight="1" x14ac:dyDescent="0.2">
      <c r="A82" s="43"/>
      <c r="B82" s="43"/>
      <c r="C82" s="44" t="s">
        <v>71</v>
      </c>
      <c r="D82" s="44"/>
      <c r="E82" s="44"/>
      <c r="F82" s="44"/>
      <c r="G82" s="44"/>
      <c r="H82" s="44"/>
      <c r="I82" s="1" t="s">
        <v>47</v>
      </c>
      <c r="J82" s="44" t="s">
        <v>70</v>
      </c>
      <c r="K82" s="44"/>
      <c r="L82" s="44"/>
      <c r="M82" s="23"/>
      <c r="N82" s="23"/>
      <c r="O82" s="24">
        <f>O63/O78</f>
        <v>400000</v>
      </c>
      <c r="P82" s="24"/>
      <c r="Q82" s="24"/>
      <c r="R82" s="24">
        <f>O82</f>
        <v>400000</v>
      </c>
      <c r="S82" s="24"/>
    </row>
    <row r="83" spans="1:23" s="115" customFormat="1" ht="13.5" hidden="1" customHeight="1" x14ac:dyDescent="0.2">
      <c r="A83" s="43"/>
      <c r="B83" s="43"/>
      <c r="C83" s="44" t="s">
        <v>105</v>
      </c>
      <c r="D83" s="44"/>
      <c r="E83" s="44"/>
      <c r="F83" s="44"/>
      <c r="G83" s="44"/>
      <c r="H83" s="44"/>
      <c r="I83" s="1" t="s">
        <v>47</v>
      </c>
      <c r="J83" s="44" t="s">
        <v>70</v>
      </c>
      <c r="K83" s="44"/>
      <c r="L83" s="44"/>
      <c r="M83" s="23"/>
      <c r="N83" s="23"/>
      <c r="O83" s="24" t="e">
        <f>O67/O64</f>
        <v>#DIV/0!</v>
      </c>
      <c r="P83" s="24"/>
      <c r="Q83" s="24"/>
      <c r="R83" s="24" t="e">
        <f>O83</f>
        <v>#DIV/0!</v>
      </c>
      <c r="S83" s="23"/>
    </row>
    <row r="84" spans="1:23" s="115" customFormat="1" ht="10.5" customHeight="1" x14ac:dyDescent="0.2">
      <c r="A84" s="41">
        <v>4</v>
      </c>
      <c r="B84" s="41"/>
      <c r="C84" s="42" t="s">
        <v>72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</row>
    <row r="85" spans="1:23" s="115" customFormat="1" ht="11.25" hidden="1" customHeight="1" x14ac:dyDescent="0.2">
      <c r="A85" s="43"/>
      <c r="B85" s="43"/>
      <c r="C85" s="44" t="s">
        <v>73</v>
      </c>
      <c r="D85" s="44"/>
      <c r="E85" s="44"/>
      <c r="F85" s="44"/>
      <c r="G85" s="44"/>
      <c r="H85" s="44"/>
      <c r="I85" s="1" t="s">
        <v>83</v>
      </c>
      <c r="J85" s="44" t="s">
        <v>70</v>
      </c>
      <c r="K85" s="44"/>
      <c r="L85" s="44"/>
      <c r="M85" s="23"/>
      <c r="N85" s="23"/>
      <c r="O85" s="41">
        <f>[3]показники!$F$24</f>
        <v>100</v>
      </c>
      <c r="P85" s="41"/>
      <c r="Q85" s="41"/>
      <c r="R85" s="48">
        <f>O85</f>
        <v>100</v>
      </c>
      <c r="S85" s="49"/>
    </row>
    <row r="86" spans="1:23" s="115" customFormat="1" ht="11.25" hidden="1" customHeight="1" x14ac:dyDescent="0.2">
      <c r="A86" s="43"/>
      <c r="B86" s="43"/>
      <c r="C86" s="44" t="s">
        <v>74</v>
      </c>
      <c r="D86" s="44"/>
      <c r="E86" s="44"/>
      <c r="F86" s="44"/>
      <c r="G86" s="44"/>
      <c r="H86" s="44"/>
      <c r="I86" s="1" t="s">
        <v>83</v>
      </c>
      <c r="J86" s="44" t="s">
        <v>70</v>
      </c>
      <c r="K86" s="44"/>
      <c r="L86" s="44"/>
      <c r="M86" s="23"/>
      <c r="N86" s="23"/>
      <c r="O86" s="50">
        <f>[3]показники!$F$25</f>
        <v>81.951117443281063</v>
      </c>
      <c r="P86" s="50"/>
      <c r="Q86" s="50"/>
      <c r="R86" s="51">
        <f>O86</f>
        <v>81.951117443281063</v>
      </c>
      <c r="S86" s="52"/>
    </row>
    <row r="87" spans="1:23" s="115" customFormat="1" ht="11.25" hidden="1" customHeight="1" x14ac:dyDescent="0.2">
      <c r="A87" s="43"/>
      <c r="B87" s="43"/>
      <c r="C87" s="44" t="s">
        <v>75</v>
      </c>
      <c r="D87" s="44"/>
      <c r="E87" s="44"/>
      <c r="F87" s="44"/>
      <c r="G87" s="44"/>
      <c r="H87" s="44"/>
      <c r="I87" s="1" t="s">
        <v>83</v>
      </c>
      <c r="J87" s="44" t="s">
        <v>70</v>
      </c>
      <c r="K87" s="44"/>
      <c r="L87" s="44"/>
      <c r="M87" s="23"/>
      <c r="N87" s="23"/>
      <c r="O87" s="53">
        <f>[3]показники!$F$26</f>
        <v>81.585287689795251</v>
      </c>
      <c r="P87" s="53"/>
      <c r="Q87" s="53"/>
      <c r="R87" s="54">
        <f>O87</f>
        <v>81.585287689795251</v>
      </c>
      <c r="S87" s="55"/>
    </row>
    <row r="88" spans="1:23" s="115" customFormat="1" ht="11.25" hidden="1" customHeight="1" x14ac:dyDescent="0.2">
      <c r="A88" s="43"/>
      <c r="B88" s="43"/>
      <c r="C88" s="44" t="s">
        <v>76</v>
      </c>
      <c r="D88" s="44"/>
      <c r="E88" s="44"/>
      <c r="F88" s="44"/>
      <c r="G88" s="44"/>
      <c r="H88" s="44"/>
      <c r="I88" s="1" t="s">
        <v>83</v>
      </c>
      <c r="J88" s="44" t="s">
        <v>70</v>
      </c>
      <c r="K88" s="44"/>
      <c r="L88" s="44"/>
      <c r="M88" s="23"/>
      <c r="N88" s="23"/>
      <c r="O88" s="53">
        <f>[3]показники!$F$27</f>
        <v>100</v>
      </c>
      <c r="P88" s="53"/>
      <c r="Q88" s="53"/>
      <c r="R88" s="54">
        <f>O88</f>
        <v>100</v>
      </c>
      <c r="S88" s="55"/>
    </row>
    <row r="89" spans="1:23" s="115" customFormat="1" ht="11.25" customHeight="1" x14ac:dyDescent="0.2">
      <c r="A89" s="43"/>
      <c r="B89" s="43"/>
      <c r="C89" s="44" t="s">
        <v>106</v>
      </c>
      <c r="D89" s="44"/>
      <c r="E89" s="44"/>
      <c r="F89" s="44"/>
      <c r="G89" s="44"/>
      <c r="H89" s="44"/>
      <c r="I89" s="1" t="s">
        <v>83</v>
      </c>
      <c r="J89" s="44" t="s">
        <v>70</v>
      </c>
      <c r="K89" s="44"/>
      <c r="L89" s="44"/>
      <c r="M89" s="23"/>
      <c r="N89" s="23"/>
      <c r="O89" s="53">
        <f>[1]показники!$F$28</f>
        <v>100</v>
      </c>
      <c r="P89" s="53"/>
      <c r="Q89" s="53"/>
      <c r="R89" s="54">
        <f>O89</f>
        <v>100</v>
      </c>
      <c r="S89" s="55"/>
    </row>
    <row r="90" spans="1:23" s="115" customFormat="1" ht="14.25" customHeight="1" x14ac:dyDescent="0.2">
      <c r="A90" s="39">
        <v>2</v>
      </c>
      <c r="B90" s="39"/>
      <c r="C90" s="40" t="s">
        <v>97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23" s="115" customFormat="1" ht="12" customHeight="1" x14ac:dyDescent="0.2">
      <c r="A91" s="41">
        <v>1</v>
      </c>
      <c r="B91" s="41"/>
      <c r="C91" s="42" t="s">
        <v>45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  <row r="92" spans="1:23" s="115" customFormat="1" ht="48" customHeight="1" x14ac:dyDescent="0.2">
      <c r="A92" s="43"/>
      <c r="B92" s="43"/>
      <c r="C92" s="44" t="s">
        <v>77</v>
      </c>
      <c r="D92" s="44"/>
      <c r="E92" s="44"/>
      <c r="F92" s="44"/>
      <c r="G92" s="44"/>
      <c r="H92" s="44"/>
      <c r="I92" s="1" t="s">
        <v>47</v>
      </c>
      <c r="J92" s="44" t="s">
        <v>118</v>
      </c>
      <c r="K92" s="44"/>
      <c r="L92" s="44"/>
      <c r="M92" s="23"/>
      <c r="N92" s="23"/>
      <c r="O92" s="24">
        <f>[1]показники!$F$31</f>
        <v>45000000</v>
      </c>
      <c r="P92" s="24"/>
      <c r="Q92" s="24"/>
      <c r="R92" s="24">
        <f>O92</f>
        <v>45000000</v>
      </c>
      <c r="S92" s="24"/>
    </row>
    <row r="93" spans="1:23" s="115" customFormat="1" ht="23.25" hidden="1" customHeight="1" x14ac:dyDescent="0.2">
      <c r="A93" s="43"/>
      <c r="B93" s="43"/>
      <c r="C93" s="44" t="s">
        <v>100</v>
      </c>
      <c r="D93" s="44"/>
      <c r="E93" s="44"/>
      <c r="F93" s="44"/>
      <c r="G93" s="44"/>
      <c r="H93" s="44"/>
      <c r="I93" s="1" t="s">
        <v>47</v>
      </c>
      <c r="J93" s="44" t="s">
        <v>96</v>
      </c>
      <c r="K93" s="44"/>
      <c r="L93" s="44"/>
      <c r="M93" s="23"/>
      <c r="N93" s="23"/>
      <c r="O93" s="24">
        <f>[4]показники!$F$28</f>
        <v>0</v>
      </c>
      <c r="P93" s="23"/>
      <c r="Q93" s="23"/>
      <c r="R93" s="24">
        <f>O93</f>
        <v>0</v>
      </c>
      <c r="S93" s="23"/>
    </row>
    <row r="94" spans="1:23" s="115" customFormat="1" ht="24.75" customHeight="1" x14ac:dyDescent="0.2">
      <c r="A94" s="43"/>
      <c r="B94" s="43"/>
      <c r="C94" s="44" t="s">
        <v>78</v>
      </c>
      <c r="D94" s="44"/>
      <c r="E94" s="44"/>
      <c r="F94" s="44"/>
      <c r="G94" s="44"/>
      <c r="H94" s="44"/>
      <c r="I94" s="1" t="s">
        <v>50</v>
      </c>
      <c r="J94" s="44" t="s">
        <v>98</v>
      </c>
      <c r="K94" s="44"/>
      <c r="L94" s="44"/>
      <c r="M94" s="23"/>
      <c r="N94" s="23"/>
      <c r="O94" s="56">
        <f>[1]показники!$F$33</f>
        <v>4127</v>
      </c>
      <c r="P94" s="56"/>
      <c r="Q94" s="56"/>
      <c r="R94" s="56">
        <f>O94</f>
        <v>4127</v>
      </c>
      <c r="S94" s="56"/>
      <c r="U94" s="44"/>
      <c r="V94" s="44"/>
      <c r="W94" s="44"/>
    </row>
    <row r="95" spans="1:23" s="115" customFormat="1" ht="21.75" customHeight="1" x14ac:dyDescent="0.2">
      <c r="A95" s="43"/>
      <c r="B95" s="43"/>
      <c r="C95" s="44" t="s">
        <v>79</v>
      </c>
      <c r="D95" s="44"/>
      <c r="E95" s="44"/>
      <c r="F95" s="44"/>
      <c r="G95" s="44"/>
      <c r="H95" s="44"/>
      <c r="I95" s="1" t="s">
        <v>47</v>
      </c>
      <c r="J95" s="44" t="s">
        <v>98</v>
      </c>
      <c r="K95" s="44"/>
      <c r="L95" s="44"/>
      <c r="M95" s="23"/>
      <c r="N95" s="23"/>
      <c r="O95" s="24">
        <f>[1]показники!$F$35</f>
        <v>372337875</v>
      </c>
      <c r="P95" s="24"/>
      <c r="Q95" s="24"/>
      <c r="R95" s="24">
        <f>O95</f>
        <v>372337875</v>
      </c>
      <c r="S95" s="24"/>
    </row>
    <row r="96" spans="1:23" s="115" customFormat="1" ht="12" customHeight="1" x14ac:dyDescent="0.2">
      <c r="A96" s="41">
        <v>2</v>
      </c>
      <c r="B96" s="41"/>
      <c r="C96" s="42" t="s">
        <v>63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</row>
    <row r="97" spans="1:19" s="115" customFormat="1" ht="45" customHeight="1" x14ac:dyDescent="0.2">
      <c r="A97" s="43"/>
      <c r="B97" s="43"/>
      <c r="C97" s="44" t="s">
        <v>80</v>
      </c>
      <c r="D97" s="44"/>
      <c r="E97" s="44"/>
      <c r="F97" s="44"/>
      <c r="G97" s="44"/>
      <c r="H97" s="44"/>
      <c r="I97" s="1" t="s">
        <v>65</v>
      </c>
      <c r="J97" s="44" t="s">
        <v>118</v>
      </c>
      <c r="K97" s="44"/>
      <c r="L97" s="44"/>
      <c r="M97" s="23"/>
      <c r="N97" s="23"/>
      <c r="O97" s="23">
        <f>[1]показники!$F$39</f>
        <v>1</v>
      </c>
      <c r="P97" s="23"/>
      <c r="Q97" s="23"/>
      <c r="R97" s="23">
        <f>O97</f>
        <v>1</v>
      </c>
      <c r="S97" s="23"/>
    </row>
    <row r="98" spans="1:19" s="115" customFormat="1" ht="47.25" hidden="1" customHeight="1" x14ac:dyDescent="0.2">
      <c r="A98" s="43"/>
      <c r="B98" s="43"/>
      <c r="C98" s="44" t="s">
        <v>99</v>
      </c>
      <c r="D98" s="44"/>
      <c r="E98" s="44"/>
      <c r="F98" s="44"/>
      <c r="G98" s="44"/>
      <c r="H98" s="44"/>
      <c r="I98" s="1" t="s">
        <v>65</v>
      </c>
      <c r="J98" s="44" t="s">
        <v>96</v>
      </c>
      <c r="K98" s="44"/>
      <c r="L98" s="44"/>
      <c r="M98" s="23"/>
      <c r="N98" s="23"/>
      <c r="O98" s="23">
        <v>0</v>
      </c>
      <c r="P98" s="23"/>
      <c r="Q98" s="23"/>
      <c r="R98" s="23">
        <f>O98</f>
        <v>0</v>
      </c>
      <c r="S98" s="23"/>
    </row>
    <row r="99" spans="1:19" s="115" customFormat="1" ht="12.75" customHeight="1" x14ac:dyDescent="0.2">
      <c r="A99" s="41">
        <v>3</v>
      </c>
      <c r="B99" s="41"/>
      <c r="C99" s="42" t="s">
        <v>68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</row>
    <row r="100" spans="1:19" s="115" customFormat="1" ht="17.25" customHeight="1" x14ac:dyDescent="0.2">
      <c r="A100" s="43"/>
      <c r="B100" s="43"/>
      <c r="C100" s="44" t="s">
        <v>81</v>
      </c>
      <c r="D100" s="44"/>
      <c r="E100" s="44"/>
      <c r="F100" s="44"/>
      <c r="G100" s="44"/>
      <c r="H100" s="44"/>
      <c r="I100" s="1" t="s">
        <v>47</v>
      </c>
      <c r="J100" s="44" t="s">
        <v>70</v>
      </c>
      <c r="K100" s="44"/>
      <c r="L100" s="44"/>
      <c r="M100" s="23"/>
      <c r="N100" s="23"/>
      <c r="O100" s="24">
        <f>O92/O97</f>
        <v>45000000</v>
      </c>
      <c r="P100" s="24"/>
      <c r="Q100" s="24"/>
      <c r="R100" s="24">
        <f>O100</f>
        <v>45000000</v>
      </c>
      <c r="S100" s="24"/>
    </row>
    <row r="101" spans="1:19" s="115" customFormat="1" ht="18" hidden="1" customHeight="1" x14ac:dyDescent="0.2">
      <c r="A101" s="43"/>
      <c r="B101" s="43"/>
      <c r="C101" s="44" t="s">
        <v>101</v>
      </c>
      <c r="D101" s="44"/>
      <c r="E101" s="44"/>
      <c r="F101" s="44"/>
      <c r="G101" s="44"/>
      <c r="H101" s="44"/>
      <c r="I101" s="1" t="s">
        <v>47</v>
      </c>
      <c r="J101" s="44" t="s">
        <v>70</v>
      </c>
      <c r="K101" s="44"/>
      <c r="L101" s="44"/>
      <c r="M101" s="23"/>
      <c r="N101" s="23"/>
      <c r="O101" s="24" t="e">
        <f>O93/O98</f>
        <v>#DIV/0!</v>
      </c>
      <c r="P101" s="24"/>
      <c r="Q101" s="24"/>
      <c r="R101" s="24" t="e">
        <f>O101</f>
        <v>#DIV/0!</v>
      </c>
      <c r="S101" s="24"/>
    </row>
    <row r="102" spans="1:19" s="115" customFormat="1" ht="16.5" customHeight="1" x14ac:dyDescent="0.2">
      <c r="A102" s="43"/>
      <c r="B102" s="43"/>
      <c r="C102" s="44" t="s">
        <v>82</v>
      </c>
      <c r="D102" s="44"/>
      <c r="E102" s="44"/>
      <c r="F102" s="44"/>
      <c r="G102" s="44"/>
      <c r="H102" s="44"/>
      <c r="I102" s="1" t="s">
        <v>47</v>
      </c>
      <c r="J102" s="44" t="s">
        <v>70</v>
      </c>
      <c r="K102" s="44"/>
      <c r="L102" s="44"/>
      <c r="M102" s="23"/>
      <c r="N102" s="23"/>
      <c r="O102" s="24">
        <f>O95/O94</f>
        <v>90219.984250060574</v>
      </c>
      <c r="P102" s="24"/>
      <c r="Q102" s="24"/>
      <c r="R102" s="24">
        <f>O102</f>
        <v>90219.984250060574</v>
      </c>
      <c r="S102" s="24"/>
    </row>
    <row r="103" spans="1:19" s="115" customFormat="1" ht="12.75" customHeight="1" x14ac:dyDescent="0.2">
      <c r="A103" s="41">
        <v>4</v>
      </c>
      <c r="B103" s="41"/>
      <c r="C103" s="42" t="s">
        <v>72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</row>
    <row r="104" spans="1:19" s="115" customFormat="1" ht="0.75" customHeight="1" x14ac:dyDescent="0.2">
      <c r="A104" s="43"/>
      <c r="B104" s="43"/>
      <c r="C104" s="44" t="s">
        <v>84</v>
      </c>
      <c r="D104" s="44"/>
      <c r="E104" s="44"/>
      <c r="F104" s="44"/>
      <c r="G104" s="44"/>
      <c r="H104" s="44"/>
      <c r="I104" s="1" t="s">
        <v>83</v>
      </c>
      <c r="J104" s="44" t="s">
        <v>70</v>
      </c>
      <c r="K104" s="44"/>
      <c r="L104" s="44"/>
      <c r="M104" s="23"/>
      <c r="N104" s="23"/>
      <c r="O104" s="41">
        <f>[2]показники!$F$47</f>
        <v>33.333333333333336</v>
      </c>
      <c r="P104" s="41"/>
      <c r="Q104" s="41"/>
      <c r="R104" s="41">
        <f>O104</f>
        <v>33.333333333333336</v>
      </c>
      <c r="S104" s="41"/>
    </row>
    <row r="105" spans="1:19" s="115" customFormat="1" ht="11.25" hidden="1" customHeight="1" x14ac:dyDescent="0.2">
      <c r="A105" s="43"/>
      <c r="B105" s="43"/>
      <c r="C105" s="44" t="s">
        <v>85</v>
      </c>
      <c r="D105" s="44"/>
      <c r="E105" s="44"/>
      <c r="F105" s="44"/>
      <c r="G105" s="44"/>
      <c r="H105" s="44"/>
      <c r="I105" s="1" t="s">
        <v>83</v>
      </c>
      <c r="J105" s="44" t="s">
        <v>70</v>
      </c>
      <c r="K105" s="44"/>
      <c r="L105" s="44"/>
      <c r="M105" s="23"/>
      <c r="N105" s="23"/>
      <c r="O105" s="41">
        <f>[2]показники!$F$48</f>
        <v>6568.8671824322219</v>
      </c>
      <c r="P105" s="41"/>
      <c r="Q105" s="41"/>
      <c r="R105" s="41">
        <f>O105</f>
        <v>6568.8671824322219</v>
      </c>
      <c r="S105" s="41"/>
    </row>
    <row r="106" spans="1:19" s="115" customFormat="1" ht="16.5" customHeight="1" x14ac:dyDescent="0.2">
      <c r="A106" s="43"/>
      <c r="B106" s="43"/>
      <c r="C106" s="44" t="s">
        <v>86</v>
      </c>
      <c r="D106" s="44"/>
      <c r="E106" s="44"/>
      <c r="F106" s="44"/>
      <c r="G106" s="44"/>
      <c r="H106" s="44"/>
      <c r="I106" s="1" t="s">
        <v>83</v>
      </c>
      <c r="J106" s="44" t="s">
        <v>70</v>
      </c>
      <c r="K106" s="44"/>
      <c r="L106" s="44"/>
      <c r="M106" s="23"/>
      <c r="N106" s="23"/>
      <c r="O106" s="53">
        <f>[1]показники!$F$49</f>
        <v>0.81337621911281521</v>
      </c>
      <c r="P106" s="53"/>
      <c r="Q106" s="53"/>
      <c r="R106" s="53">
        <f>O106</f>
        <v>0.81337621911281521</v>
      </c>
      <c r="S106" s="53"/>
    </row>
    <row r="107" spans="1:19" s="115" customFormat="1" ht="15" customHeight="1" x14ac:dyDescent="0.2">
      <c r="A107" s="43"/>
      <c r="B107" s="43"/>
      <c r="C107" s="44" t="s">
        <v>87</v>
      </c>
      <c r="D107" s="44"/>
      <c r="E107" s="44"/>
      <c r="F107" s="44"/>
      <c r="G107" s="44"/>
      <c r="H107" s="44"/>
      <c r="I107" s="1" t="s">
        <v>83</v>
      </c>
      <c r="J107" s="44" t="s">
        <v>70</v>
      </c>
      <c r="K107" s="44"/>
      <c r="L107" s="44"/>
      <c r="M107" s="23"/>
      <c r="N107" s="23"/>
      <c r="O107" s="53">
        <f>[1]показники!$F$50</f>
        <v>12.899173292537053</v>
      </c>
      <c r="P107" s="53"/>
      <c r="Q107" s="53"/>
      <c r="R107" s="53">
        <f>O107</f>
        <v>12.899173292537053</v>
      </c>
      <c r="S107" s="53"/>
    </row>
    <row r="108" spans="1:19" s="115" customFormat="1" ht="15" hidden="1" customHeight="1" x14ac:dyDescent="0.2">
      <c r="A108" s="43"/>
      <c r="B108" s="43"/>
      <c r="C108" s="44" t="s">
        <v>102</v>
      </c>
      <c r="D108" s="44"/>
      <c r="E108" s="44"/>
      <c r="F108" s="44"/>
      <c r="G108" s="44"/>
      <c r="H108" s="44"/>
      <c r="I108" s="1" t="s">
        <v>83</v>
      </c>
      <c r="J108" s="44" t="s">
        <v>70</v>
      </c>
      <c r="K108" s="44"/>
      <c r="L108" s="44"/>
      <c r="M108" s="23"/>
      <c r="N108" s="23"/>
      <c r="O108" s="41">
        <v>0</v>
      </c>
      <c r="P108" s="41"/>
      <c r="Q108" s="41"/>
      <c r="R108" s="41">
        <f>O108</f>
        <v>0</v>
      </c>
      <c r="S108" s="23"/>
    </row>
    <row r="110" spans="1:19" ht="24.75" customHeight="1" x14ac:dyDescent="0.2">
      <c r="A110" s="3"/>
      <c r="B110" s="59" t="s">
        <v>109</v>
      </c>
      <c r="C110" s="59"/>
      <c r="D110" s="59"/>
      <c r="E110" s="59"/>
      <c r="F110" s="3"/>
      <c r="G110" s="12"/>
      <c r="H110" s="3"/>
      <c r="I110" s="3"/>
      <c r="J110" s="3"/>
      <c r="K110" s="3"/>
      <c r="L110" s="3"/>
      <c r="M110" s="64" t="s">
        <v>110</v>
      </c>
      <c r="N110" s="64"/>
      <c r="O110" s="64"/>
      <c r="P110" s="3"/>
      <c r="Q110" s="3"/>
      <c r="R110" s="3"/>
      <c r="S110" s="3"/>
    </row>
    <row r="111" spans="1:19" s="2" customFormat="1" ht="11.25" customHeight="1" x14ac:dyDescent="0.2">
      <c r="B111" s="63" t="s">
        <v>91</v>
      </c>
      <c r="C111" s="63"/>
      <c r="D111" s="63"/>
      <c r="E111" s="63"/>
      <c r="G111" s="4"/>
      <c r="H111" s="5"/>
      <c r="I111" s="5"/>
      <c r="M111" s="65"/>
      <c r="N111" s="65"/>
      <c r="O111" s="65"/>
    </row>
    <row r="112" spans="1:19" s="2" customFormat="1" ht="3.75" customHeight="1" x14ac:dyDescent="0.2"/>
    <row r="113" spans="1:19" ht="11.25" customHeight="1" x14ac:dyDescent="0.2">
      <c r="A113" s="3"/>
      <c r="B113" s="3"/>
      <c r="C113" s="3"/>
      <c r="D113" s="3"/>
      <c r="E113" s="3"/>
      <c r="F113" s="3"/>
      <c r="G113" s="60" t="s">
        <v>88</v>
      </c>
      <c r="H113" s="60"/>
      <c r="I113" s="60"/>
      <c r="J113" s="3"/>
      <c r="K113" s="3"/>
      <c r="L113" s="3"/>
      <c r="M113" s="60" t="s">
        <v>94</v>
      </c>
      <c r="N113" s="60"/>
      <c r="O113" s="60"/>
      <c r="P113" s="3"/>
      <c r="Q113" s="3"/>
      <c r="R113" s="3"/>
      <c r="S113" s="3"/>
    </row>
    <row r="115" spans="1:19" ht="11.45" customHeight="1" x14ac:dyDescent="0.2">
      <c r="B115" s="58" t="s">
        <v>90</v>
      </c>
      <c r="C115" s="58"/>
      <c r="R115" s="3"/>
      <c r="S115" s="3"/>
    </row>
    <row r="116" spans="1:19" ht="27" customHeight="1" x14ac:dyDescent="0.2">
      <c r="B116" s="61" t="s">
        <v>107</v>
      </c>
      <c r="C116" s="61"/>
      <c r="D116" s="61"/>
      <c r="E116" s="61"/>
      <c r="F116" s="61"/>
      <c r="G116" s="6"/>
      <c r="M116" s="116" t="s">
        <v>108</v>
      </c>
      <c r="N116" s="116"/>
      <c r="O116" s="116"/>
      <c r="R116" s="3"/>
      <c r="S116" s="3"/>
    </row>
    <row r="117" spans="1:19" ht="11.1" customHeight="1" x14ac:dyDescent="0.2">
      <c r="B117" s="61" t="s">
        <v>91</v>
      </c>
      <c r="C117" s="61"/>
      <c r="D117" s="61"/>
      <c r="E117" s="61"/>
      <c r="F117" s="61"/>
      <c r="G117" s="62" t="s">
        <v>88</v>
      </c>
      <c r="H117" s="62"/>
      <c r="I117" s="62"/>
      <c r="M117" s="60" t="s">
        <v>94</v>
      </c>
      <c r="N117" s="60"/>
      <c r="O117" s="60"/>
      <c r="R117" s="3"/>
      <c r="S117" s="3"/>
    </row>
    <row r="118" spans="1:19" ht="24" customHeight="1" x14ac:dyDescent="0.2">
      <c r="B118" s="57" t="s">
        <v>103</v>
      </c>
      <c r="C118" s="57"/>
      <c r="D118" s="57"/>
      <c r="E118" s="57"/>
    </row>
    <row r="119" spans="1:19" ht="12" customHeight="1" x14ac:dyDescent="0.2">
      <c r="A119" s="3"/>
      <c r="B119" s="3"/>
      <c r="C119" s="7" t="s">
        <v>89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2" customHeight="1" x14ac:dyDescent="0.2">
      <c r="A120" s="3"/>
      <c r="B120" s="3"/>
      <c r="C120" s="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</sheetData>
  <mergeCells count="380">
    <mergeCell ref="B118:E118"/>
    <mergeCell ref="M116:O116"/>
    <mergeCell ref="B115:C115"/>
    <mergeCell ref="M108:N108"/>
    <mergeCell ref="O108:Q108"/>
    <mergeCell ref="R108:S108"/>
    <mergeCell ref="A108:B108"/>
    <mergeCell ref="C108:H108"/>
    <mergeCell ref="J108:L108"/>
    <mergeCell ref="B110:E110"/>
    <mergeCell ref="G113:I113"/>
    <mergeCell ref="M113:O113"/>
    <mergeCell ref="B116:F116"/>
    <mergeCell ref="B117:F117"/>
    <mergeCell ref="G117:I117"/>
    <mergeCell ref="B111:E111"/>
    <mergeCell ref="M110:O111"/>
    <mergeCell ref="M117:O117"/>
    <mergeCell ref="A107:B107"/>
    <mergeCell ref="C107:H107"/>
    <mergeCell ref="J107:L107"/>
    <mergeCell ref="M107:N107"/>
    <mergeCell ref="O107:Q107"/>
    <mergeCell ref="R107:S107"/>
    <mergeCell ref="A106:B106"/>
    <mergeCell ref="C106:H106"/>
    <mergeCell ref="J106:L106"/>
    <mergeCell ref="M106:N106"/>
    <mergeCell ref="O106:Q106"/>
    <mergeCell ref="R106:S106"/>
    <mergeCell ref="A103:B103"/>
    <mergeCell ref="C103:S103"/>
    <mergeCell ref="A102:B102"/>
    <mergeCell ref="C102:H102"/>
    <mergeCell ref="J102:L102"/>
    <mergeCell ref="M102:N102"/>
    <mergeCell ref="O102:Q102"/>
    <mergeCell ref="R102:S102"/>
    <mergeCell ref="A105:B105"/>
    <mergeCell ref="C105:H105"/>
    <mergeCell ref="J105:L105"/>
    <mergeCell ref="M105:N105"/>
    <mergeCell ref="O105:Q105"/>
    <mergeCell ref="R105:S105"/>
    <mergeCell ref="A104:B104"/>
    <mergeCell ref="C104:H104"/>
    <mergeCell ref="J104:L104"/>
    <mergeCell ref="M104:N104"/>
    <mergeCell ref="O104:Q104"/>
    <mergeCell ref="R104:S104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96:B96"/>
    <mergeCell ref="C96:S96"/>
    <mergeCell ref="A95:B95"/>
    <mergeCell ref="C95:H95"/>
    <mergeCell ref="J95:L95"/>
    <mergeCell ref="M95:N95"/>
    <mergeCell ref="O95:Q95"/>
    <mergeCell ref="R95:S95"/>
    <mergeCell ref="A94:B94"/>
    <mergeCell ref="C94:H94"/>
    <mergeCell ref="J94:L94"/>
    <mergeCell ref="M94:N94"/>
    <mergeCell ref="O94:Q94"/>
    <mergeCell ref="R94:S94"/>
    <mergeCell ref="A93:B93"/>
    <mergeCell ref="C93:H93"/>
    <mergeCell ref="J93:L93"/>
    <mergeCell ref="M93:N93"/>
    <mergeCell ref="O93:Q93"/>
    <mergeCell ref="R93:S93"/>
    <mergeCell ref="A92:B92"/>
    <mergeCell ref="C92:H92"/>
    <mergeCell ref="J92:L92"/>
    <mergeCell ref="M92:N92"/>
    <mergeCell ref="O92:Q92"/>
    <mergeCell ref="R92:S92"/>
    <mergeCell ref="A90:B90"/>
    <mergeCell ref="C90:S90"/>
    <mergeCell ref="A91:B91"/>
    <mergeCell ref="C91:S91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84:B84"/>
    <mergeCell ref="C84:S84"/>
    <mergeCell ref="A85:B85"/>
    <mergeCell ref="C85:H85"/>
    <mergeCell ref="J85:L85"/>
    <mergeCell ref="M85:N85"/>
    <mergeCell ref="O85:Q85"/>
    <mergeCell ref="R85:S85"/>
    <mergeCell ref="A83:B83"/>
    <mergeCell ref="C83:H83"/>
    <mergeCell ref="J83:L83"/>
    <mergeCell ref="M83:N83"/>
    <mergeCell ref="O83:Q83"/>
    <mergeCell ref="R83:S83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U94:W94"/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B24:R24"/>
    <mergeCell ref="B26:R26"/>
    <mergeCell ref="B27:R27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2025-02-13T07:42:16Z</cp:lastPrinted>
  <dcterms:created xsi:type="dcterms:W3CDTF">2022-02-01T14:42:44Z</dcterms:created>
  <dcterms:modified xsi:type="dcterms:W3CDTF">2026-02-16T08:15:59Z</dcterms:modified>
</cp:coreProperties>
</file>